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15" windowHeight="12525" activeTab="1"/>
  </bookViews>
  <sheets>
    <sheet name="Řád1" sheetId="1" r:id="rId1"/>
    <sheet name="Řád 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Jura</author>
  </authors>
  <commentList>
    <comment ref="F4" authorId="0">
      <text>
        <r>
          <rPr>
            <sz val="8"/>
            <rFont val="Tahoma"/>
            <family val="0"/>
          </rPr>
          <t xml:space="preserve">Nastavte 1 do toho řádku jehož koeficienty chcete zvolit. V tomto sloupci je přípustná pouze jedna jednička.
</t>
        </r>
      </text>
    </comment>
  </commentList>
</comments>
</file>

<file path=xl/comments2.xml><?xml version="1.0" encoding="utf-8"?>
<comments xmlns="http://schemas.openxmlformats.org/spreadsheetml/2006/main">
  <authors>
    <author>Jura</author>
  </authors>
  <commentList>
    <comment ref="H4" authorId="0">
      <text>
        <r>
          <rPr>
            <sz val="8"/>
            <rFont val="Tahoma"/>
            <family val="0"/>
          </rPr>
          <t xml:space="preserve">Nastavte 1 do toho řádku jehož nuly a póly chcete zvolit. V tomto sloupci je přípustná pouze jedna jednička.
</t>
        </r>
      </text>
    </comment>
  </commentList>
</comments>
</file>

<file path=xl/sharedStrings.xml><?xml version="1.0" encoding="utf-8"?>
<sst xmlns="http://schemas.openxmlformats.org/spreadsheetml/2006/main" count="92" uniqueCount="40">
  <si>
    <t>čitatel</t>
  </si>
  <si>
    <t>mocnina z</t>
  </si>
  <si>
    <t>jmenovatel</t>
  </si>
  <si>
    <t>koeficienty</t>
  </si>
  <si>
    <t>podíl</t>
  </si>
  <si>
    <t>k</t>
  </si>
  <si>
    <t>g(k)</t>
  </si>
  <si>
    <t>h(k)</t>
  </si>
  <si>
    <t>z^1</t>
  </si>
  <si>
    <t>z^0</t>
  </si>
  <si>
    <t>z^(-1)</t>
  </si>
  <si>
    <t>z(-2)</t>
  </si>
  <si>
    <t>z^(-3)</t>
  </si>
  <si>
    <t>z^(-4)</t>
  </si>
  <si>
    <t>z^(-5)</t>
  </si>
  <si>
    <t>z^(-6)</t>
  </si>
  <si>
    <t>Impulsová a přechodová charakteristika</t>
  </si>
  <si>
    <t>Podíl  dvou polynomů- řád 1</t>
  </si>
  <si>
    <t>volba</t>
  </si>
  <si>
    <t>Poznámka</t>
  </si>
  <si>
    <t>ideální sumátor</t>
  </si>
  <si>
    <t>reálný sumátor</t>
  </si>
  <si>
    <t>průměr ze dvou hodnot</t>
  </si>
  <si>
    <t>volba uživatele</t>
  </si>
  <si>
    <t>setrvačný článek</t>
  </si>
  <si>
    <t>Červená čísla je možno volit</t>
  </si>
  <si>
    <t>reálný setrvačný článek</t>
  </si>
  <si>
    <t>z^2</t>
  </si>
  <si>
    <t>Pól z1</t>
  </si>
  <si>
    <t>Real</t>
  </si>
  <si>
    <t>Imag</t>
  </si>
  <si>
    <t>Pól z2</t>
  </si>
  <si>
    <t>Podíl  dvou polynomů- řád 2</t>
  </si>
  <si>
    <t>z^(-7)</t>
  </si>
  <si>
    <t>z^(-8)</t>
  </si>
  <si>
    <t>z^(-9)</t>
  </si>
  <si>
    <t>Volba podle polohy pólů a nul</t>
  </si>
  <si>
    <t>Nula n1</t>
  </si>
  <si>
    <t>Nula n2</t>
  </si>
  <si>
    <t>volba uživatele= koeficienty u jednotlivých mocnin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</si>
</sst>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5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5" fontId="0" fillId="0" borderId="13" xfId="0" applyNumberFormat="1" applyBorder="1" applyAlignment="1">
      <alignment/>
    </xf>
    <xf numFmtId="165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7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8" xfId="0" applyFill="1" applyBorder="1" applyAlignment="1">
      <alignment horizontal="left"/>
    </xf>
    <xf numFmtId="0" fontId="0" fillId="0" borderId="27" xfId="0" applyBorder="1" applyAlignment="1">
      <alignment/>
    </xf>
    <xf numFmtId="0" fontId="5" fillId="0" borderId="28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21" xfId="0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40" xfId="0" applyBorder="1" applyAlignment="1">
      <alignment horizontal="center"/>
    </xf>
    <xf numFmtId="165" fontId="0" fillId="0" borderId="40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19" xfId="0" applyFill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0" xfId="0" applyFill="1" applyBorder="1" applyAlignment="1">
      <alignment/>
    </xf>
    <xf numFmtId="0" fontId="0" fillId="2" borderId="39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5" xfId="0" applyFill="1" applyBorder="1" applyAlignment="1">
      <alignment/>
    </xf>
    <xf numFmtId="0" fontId="0" fillId="0" borderId="30" xfId="0" applyBorder="1" applyAlignment="1">
      <alignment/>
    </xf>
    <xf numFmtId="0" fontId="0" fillId="0" borderId="47" xfId="0" applyBorder="1" applyAlignment="1">
      <alignment/>
    </xf>
    <xf numFmtId="0" fontId="0" fillId="2" borderId="8" xfId="0" applyFill="1" applyBorder="1" applyAlignment="1">
      <alignment/>
    </xf>
    <xf numFmtId="0" fontId="0" fillId="2" borderId="38" xfId="0" applyFill="1" applyBorder="1" applyAlignment="1">
      <alignment horizontal="center"/>
    </xf>
    <xf numFmtId="0" fontId="0" fillId="2" borderId="11" xfId="0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49" xfId="0" applyFont="1" applyBorder="1" applyAlignment="1">
      <alignment/>
    </xf>
    <xf numFmtId="0" fontId="5" fillId="0" borderId="39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8" xfId="0" applyFont="1" applyBorder="1" applyAlignment="1">
      <alignment/>
    </xf>
    <xf numFmtId="0" fontId="5" fillId="0" borderId="35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Impulsová charakteristika g(k)</a:t>
            </a:r>
          </a:p>
        </c:rich>
      </c:tx>
      <c:layout>
        <c:manualLayout>
          <c:xMode val="factor"/>
          <c:yMode val="factor"/>
          <c:x val="-0.0017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56"/>
          <c:w val="0.88175"/>
          <c:h val="0.80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Řád1!$A$33</c:f>
              <c:strCache>
                <c:ptCount val="1"/>
                <c:pt idx="0">
                  <c:v>g(k)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Řád1!$B$32:$H$32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Řád1!$B$33:$H$33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36331301"/>
        <c:axId val="58546254"/>
      </c:scatterChart>
      <c:valAx>
        <c:axId val="36331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546254"/>
        <c:crosses val="autoZero"/>
        <c:crossBetween val="midCat"/>
        <c:dispUnits/>
      </c:valAx>
      <c:valAx>
        <c:axId val="585462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3313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Přechodová charakteristika h(k)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Řád1!$A$35</c:f>
              <c:strCache>
                <c:ptCount val="1"/>
                <c:pt idx="0">
                  <c:v>h(k)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Řád1!$B$34:$H$34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Řád1!$B$35:$H$35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57154239"/>
        <c:axId val="44626104"/>
      </c:scatterChart>
      <c:valAx>
        <c:axId val="57154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626104"/>
        <c:crosses val="autoZero"/>
        <c:crossBetween val="midCat"/>
        <c:dispUnits/>
      </c:valAx>
      <c:valAx>
        <c:axId val="44626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h(k)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15423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Impulsová charakteristika g(k)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'Řád 2'!$A$40</c:f>
              <c:strCache>
                <c:ptCount val="1"/>
                <c:pt idx="0">
                  <c:v>g(k)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'Řád 2'!$B$39:$K$39</c:f>
              <c:numCache/>
            </c:numRef>
          </c:xVal>
          <c:yVal>
            <c:numRef>
              <c:f>'Řád 2'!$B$40:$K$40</c:f>
              <c:numCache/>
            </c:numRef>
          </c:yVal>
          <c:smooth val="0"/>
        </c:ser>
        <c:axId val="66090617"/>
        <c:axId val="57944642"/>
      </c:scatterChart>
      <c:valAx>
        <c:axId val="66090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944642"/>
        <c:crosses val="autoZero"/>
        <c:crossBetween val="midCat"/>
        <c:dispUnits/>
      </c:valAx>
      <c:valAx>
        <c:axId val="579446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0906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Přechodová charakteristika h(k)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'Řád 2'!$A$42</c:f>
              <c:strCache>
                <c:ptCount val="1"/>
                <c:pt idx="0">
                  <c:v>h(k)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'Řád 2'!$B$41:$K$41</c:f>
              <c:numCache/>
            </c:numRef>
          </c:xVal>
          <c:yVal>
            <c:numRef>
              <c:f>'Řád 2'!$B$42:$K$42</c:f>
              <c:numCache/>
            </c:numRef>
          </c:yVal>
          <c:smooth val="0"/>
        </c:ser>
        <c:axId val="51739731"/>
        <c:axId val="63004396"/>
      </c:scatterChart>
      <c:valAx>
        <c:axId val="51739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004396"/>
        <c:crosses val="autoZero"/>
        <c:crossBetween val="midCat"/>
        <c:dispUnits/>
      </c:valAx>
      <c:valAx>
        <c:axId val="630043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7397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200025</xdr:colOff>
      <xdr:row>1</xdr:row>
      <xdr:rowOff>57150</xdr:rowOff>
    </xdr:from>
    <xdr:to>
      <xdr:col>21</xdr:col>
      <xdr:colOff>190500</xdr:colOff>
      <xdr:row>17</xdr:row>
      <xdr:rowOff>47625</xdr:rowOff>
    </xdr:to>
    <xdr:graphicFrame>
      <xdr:nvGraphicFramePr>
        <xdr:cNvPr id="1" name="Chart 1"/>
        <xdr:cNvGraphicFramePr/>
      </xdr:nvGraphicFramePr>
      <xdr:xfrm>
        <a:off x="5476875" y="219075"/>
        <a:ext cx="547687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228600</xdr:colOff>
      <xdr:row>18</xdr:row>
      <xdr:rowOff>85725</xdr:rowOff>
    </xdr:from>
    <xdr:to>
      <xdr:col>21</xdr:col>
      <xdr:colOff>209550</xdr:colOff>
      <xdr:row>33</xdr:row>
      <xdr:rowOff>142875</xdr:rowOff>
    </xdr:to>
    <xdr:graphicFrame>
      <xdr:nvGraphicFramePr>
        <xdr:cNvPr id="2" name="Chart 2"/>
        <xdr:cNvGraphicFramePr/>
      </xdr:nvGraphicFramePr>
      <xdr:xfrm>
        <a:off x="5505450" y="3076575"/>
        <a:ext cx="54673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38100</xdr:colOff>
      <xdr:row>0</xdr:row>
      <xdr:rowOff>133350</xdr:rowOff>
    </xdr:from>
    <xdr:to>
      <xdr:col>25</xdr:col>
      <xdr:colOff>200025</xdr:colOff>
      <xdr:row>17</xdr:row>
      <xdr:rowOff>28575</xdr:rowOff>
    </xdr:to>
    <xdr:graphicFrame>
      <xdr:nvGraphicFramePr>
        <xdr:cNvPr id="1" name="Chart 4"/>
        <xdr:cNvGraphicFramePr/>
      </xdr:nvGraphicFramePr>
      <xdr:xfrm>
        <a:off x="7496175" y="133350"/>
        <a:ext cx="50387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28575</xdr:colOff>
      <xdr:row>17</xdr:row>
      <xdr:rowOff>152400</xdr:rowOff>
    </xdr:from>
    <xdr:to>
      <xdr:col>25</xdr:col>
      <xdr:colOff>180975</xdr:colOff>
      <xdr:row>34</xdr:row>
      <xdr:rowOff>66675</xdr:rowOff>
    </xdr:to>
    <xdr:graphicFrame>
      <xdr:nvGraphicFramePr>
        <xdr:cNvPr id="2" name="Chart 5"/>
        <xdr:cNvGraphicFramePr/>
      </xdr:nvGraphicFramePr>
      <xdr:xfrm>
        <a:off x="7486650" y="2971800"/>
        <a:ext cx="50292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F11" sqref="F11"/>
    </sheetView>
  </sheetViews>
  <sheetFormatPr defaultColWidth="9.140625" defaultRowHeight="12.75"/>
  <cols>
    <col min="1" max="1" width="10.00390625" style="0" customWidth="1"/>
    <col min="2" max="12" width="6.28125" style="0" customWidth="1"/>
  </cols>
  <sheetData>
    <row r="1" spans="1:6" ht="12.75">
      <c r="A1" s="21" t="s">
        <v>17</v>
      </c>
      <c r="F1" s="42" t="s">
        <v>25</v>
      </c>
    </row>
    <row r="2" ht="13.5" thickBot="1"/>
    <row r="3" spans="2:5" ht="13.5" thickBot="1">
      <c r="B3" s="6" t="s">
        <v>0</v>
      </c>
      <c r="C3" s="7"/>
      <c r="D3" s="6" t="s">
        <v>2</v>
      </c>
      <c r="E3" s="7"/>
    </row>
    <row r="4" spans="1:12" ht="13.5" thickBot="1">
      <c r="A4" t="s">
        <v>1</v>
      </c>
      <c r="B4" s="24" t="s">
        <v>8</v>
      </c>
      <c r="C4" s="25" t="s">
        <v>9</v>
      </c>
      <c r="D4" s="24" t="s">
        <v>8</v>
      </c>
      <c r="E4" s="25" t="s">
        <v>9</v>
      </c>
      <c r="F4" s="37" t="s">
        <v>18</v>
      </c>
      <c r="G4" s="38" t="s">
        <v>19</v>
      </c>
      <c r="H4" s="22"/>
      <c r="I4" s="22"/>
      <c r="J4" s="22"/>
      <c r="K4" s="22"/>
      <c r="L4" s="39"/>
    </row>
    <row r="5" spans="1:12" ht="12.75">
      <c r="A5" t="s">
        <v>3</v>
      </c>
      <c r="B5" s="26">
        <v>1</v>
      </c>
      <c r="C5" s="27">
        <v>0</v>
      </c>
      <c r="D5" s="27">
        <v>1</v>
      </c>
      <c r="E5" s="28">
        <v>-1</v>
      </c>
      <c r="F5" s="40">
        <v>0</v>
      </c>
      <c r="G5" s="2" t="s">
        <v>20</v>
      </c>
      <c r="H5" s="2"/>
      <c r="I5" s="2"/>
      <c r="J5" s="2"/>
      <c r="K5" s="2"/>
      <c r="L5" s="36"/>
    </row>
    <row r="6" spans="2:12" ht="12.75">
      <c r="B6" s="29">
        <v>0</v>
      </c>
      <c r="C6" s="30">
        <v>1</v>
      </c>
      <c r="D6" s="30">
        <v>1</v>
      </c>
      <c r="E6" s="31">
        <v>-1</v>
      </c>
      <c r="F6" s="41">
        <v>0</v>
      </c>
      <c r="G6" s="4" t="s">
        <v>21</v>
      </c>
      <c r="H6" s="4"/>
      <c r="I6" s="4"/>
      <c r="J6" s="4"/>
      <c r="K6" s="4"/>
      <c r="L6" s="33"/>
    </row>
    <row r="7" spans="2:12" ht="12.75">
      <c r="B7" s="29">
        <v>0.5</v>
      </c>
      <c r="C7" s="30">
        <v>0.5</v>
      </c>
      <c r="D7" s="30">
        <v>1</v>
      </c>
      <c r="E7" s="31">
        <v>0</v>
      </c>
      <c r="F7" s="41">
        <v>0</v>
      </c>
      <c r="G7" s="4" t="s">
        <v>22</v>
      </c>
      <c r="H7" s="4"/>
      <c r="I7" s="4"/>
      <c r="J7" s="4"/>
      <c r="K7" s="4"/>
      <c r="L7" s="33"/>
    </row>
    <row r="8" spans="2:12" ht="12.75">
      <c r="B8" s="29">
        <v>1</v>
      </c>
      <c r="C8" s="30">
        <v>0</v>
      </c>
      <c r="D8" s="30">
        <v>1</v>
      </c>
      <c r="E8" s="31">
        <v>-0.7</v>
      </c>
      <c r="F8" s="41">
        <v>0</v>
      </c>
      <c r="G8" s="4" t="s">
        <v>24</v>
      </c>
      <c r="H8" s="4"/>
      <c r="I8" s="4"/>
      <c r="J8" s="4"/>
      <c r="K8" s="4"/>
      <c r="L8" s="33"/>
    </row>
    <row r="9" spans="2:12" ht="13.5" thickBot="1">
      <c r="B9" s="43">
        <v>0</v>
      </c>
      <c r="C9" s="44">
        <v>1</v>
      </c>
      <c r="D9" s="44">
        <v>1</v>
      </c>
      <c r="E9" s="45">
        <v>-0.7</v>
      </c>
      <c r="F9" s="46">
        <v>1</v>
      </c>
      <c r="G9" s="47" t="s">
        <v>26</v>
      </c>
      <c r="H9" s="47"/>
      <c r="I9" s="47"/>
      <c r="J9" s="47"/>
      <c r="K9" s="47"/>
      <c r="L9" s="48"/>
    </row>
    <row r="10" spans="2:12" ht="13.5" thickBot="1">
      <c r="B10" s="51">
        <v>0</v>
      </c>
      <c r="C10" s="52">
        <v>1</v>
      </c>
      <c r="D10" s="52">
        <v>2</v>
      </c>
      <c r="E10" s="53">
        <v>-0.7</v>
      </c>
      <c r="F10" s="49">
        <v>0</v>
      </c>
      <c r="G10" s="50" t="s">
        <v>23</v>
      </c>
      <c r="H10" s="22"/>
      <c r="I10" s="22"/>
      <c r="J10" s="22"/>
      <c r="K10" s="22"/>
      <c r="L10" s="39"/>
    </row>
    <row r="14" ht="13.5" thickBot="1"/>
    <row r="15" spans="2:6" ht="12.75">
      <c r="B15" s="6" t="s">
        <v>0</v>
      </c>
      <c r="C15" s="7"/>
      <c r="D15" s="6" t="s">
        <v>2</v>
      </c>
      <c r="E15" s="7"/>
      <c r="F15" t="s">
        <v>4</v>
      </c>
    </row>
    <row r="16" spans="1:12" ht="12.75">
      <c r="A16" t="s">
        <v>1</v>
      </c>
      <c r="B16" s="29" t="s">
        <v>8</v>
      </c>
      <c r="C16" s="31" t="s">
        <v>9</v>
      </c>
      <c r="D16" s="8" t="s">
        <v>8</v>
      </c>
      <c r="E16" s="9" t="s">
        <v>9</v>
      </c>
      <c r="F16" s="1" t="s">
        <v>9</v>
      </c>
      <c r="G16" s="1" t="s">
        <v>10</v>
      </c>
      <c r="H16" s="1" t="s">
        <v>11</v>
      </c>
      <c r="I16" s="1" t="s">
        <v>12</v>
      </c>
      <c r="J16" s="1" t="s">
        <v>13</v>
      </c>
      <c r="K16" s="1" t="s">
        <v>14</v>
      </c>
      <c r="L16" s="1" t="s">
        <v>15</v>
      </c>
    </row>
    <row r="17" spans="1:12" ht="13.5" thickBot="1">
      <c r="A17" t="s">
        <v>3</v>
      </c>
      <c r="B17" s="34">
        <f>SUMPRODUCT(B$5:B$10,$F$5:$F$10)</f>
        <v>0</v>
      </c>
      <c r="C17" s="35">
        <f>SUMPRODUCT(C$5:C$10,$F$5:$F$10)</f>
        <v>1</v>
      </c>
      <c r="D17" s="34">
        <f>SUMPRODUCT(D$5:D$10,$F$5:$F$10)</f>
        <v>1</v>
      </c>
      <c r="E17" s="35">
        <f>SUMPRODUCT(E$5:E$10,$F$5:$F$10)</f>
        <v>-0.7</v>
      </c>
      <c r="F17" s="10">
        <f>B17/D17</f>
        <v>0</v>
      </c>
      <c r="G17" s="10">
        <f>C19/D17</f>
        <v>1</v>
      </c>
      <c r="H17" s="10">
        <f>D21/D17</f>
        <v>0.7</v>
      </c>
      <c r="I17" s="10">
        <f>E23/D17</f>
        <v>0.48999999999999994</v>
      </c>
      <c r="J17" s="10">
        <f>F25/D17</f>
        <v>0.3429999999999999</v>
      </c>
      <c r="K17" s="10">
        <f>G27/D17</f>
        <v>0.24009999999999992</v>
      </c>
      <c r="L17" s="10">
        <f>H29/D17</f>
        <v>0.16806999999999994</v>
      </c>
    </row>
    <row r="18" spans="2:3" ht="13.5" thickBot="1">
      <c r="B18" s="22">
        <f>$F17*D17</f>
        <v>0</v>
      </c>
      <c r="C18" s="22">
        <f>$F17*E17</f>
        <v>0</v>
      </c>
    </row>
    <row r="19" spans="2:3" ht="12.75">
      <c r="B19">
        <f>B17-B18</f>
        <v>0</v>
      </c>
      <c r="C19">
        <f>C17-C18</f>
        <v>1</v>
      </c>
    </row>
    <row r="20" spans="3:4" ht="13.5" thickBot="1">
      <c r="C20" s="23">
        <f>$G17*D17</f>
        <v>1</v>
      </c>
      <c r="D20" s="23">
        <f>$G17*E17</f>
        <v>-0.7</v>
      </c>
    </row>
    <row r="21" spans="3:4" ht="12.75">
      <c r="C21">
        <f>C19-C20</f>
        <v>0</v>
      </c>
      <c r="D21">
        <f>D19-D20</f>
        <v>0.7</v>
      </c>
    </row>
    <row r="22" spans="4:5" ht="13.5" thickBot="1">
      <c r="D22" s="23">
        <f>$H17*D17</f>
        <v>0.7</v>
      </c>
      <c r="E22" s="23">
        <f>$H17*E17</f>
        <v>-0.48999999999999994</v>
      </c>
    </row>
    <row r="23" spans="4:5" ht="12.75">
      <c r="D23">
        <f>D21-D22</f>
        <v>0</v>
      </c>
      <c r="E23">
        <f>E21-E22</f>
        <v>0.48999999999999994</v>
      </c>
    </row>
    <row r="24" spans="5:6" ht="13.5" thickBot="1">
      <c r="E24" s="23">
        <f>$I17*D17</f>
        <v>0.48999999999999994</v>
      </c>
      <c r="F24" s="23">
        <f>$I17*E17</f>
        <v>-0.3429999999999999</v>
      </c>
    </row>
    <row r="25" spans="5:6" ht="12.75">
      <c r="E25">
        <f>E23-E24</f>
        <v>0</v>
      </c>
      <c r="F25">
        <f>F23-F24</f>
        <v>0.3429999999999999</v>
      </c>
    </row>
    <row r="26" spans="6:7" ht="13.5" thickBot="1">
      <c r="F26" s="23">
        <f>$J17*D17</f>
        <v>0.3429999999999999</v>
      </c>
      <c r="G26" s="23">
        <f>$J17*E17</f>
        <v>-0.24009999999999992</v>
      </c>
    </row>
    <row r="27" spans="6:7" ht="12.75">
      <c r="F27">
        <f>F25-F26</f>
        <v>0</v>
      </c>
      <c r="G27">
        <f>G25-G26</f>
        <v>0.24009999999999992</v>
      </c>
    </row>
    <row r="28" spans="7:8" ht="13.5" thickBot="1">
      <c r="G28" s="23">
        <f>$K17*D17</f>
        <v>0.24009999999999992</v>
      </c>
      <c r="H28" s="23">
        <f>$K17*E17</f>
        <v>-0.16806999999999994</v>
      </c>
    </row>
    <row r="29" spans="7:8" ht="12.75">
      <c r="G29">
        <f>G27-G28</f>
        <v>0</v>
      </c>
      <c r="H29">
        <f>H27-H28</f>
        <v>0.16806999999999994</v>
      </c>
    </row>
    <row r="30" spans="8:9" ht="12.75">
      <c r="H30">
        <f>$L17*D17</f>
        <v>0.16806999999999994</v>
      </c>
      <c r="I30">
        <f>$L17*E17</f>
        <v>-0.11764899999999995</v>
      </c>
    </row>
    <row r="31" ht="13.5" thickBot="1">
      <c r="A31" s="21" t="s">
        <v>16</v>
      </c>
    </row>
    <row r="32" spans="1:8" ht="12.75">
      <c r="A32" s="11" t="s">
        <v>5</v>
      </c>
      <c r="B32" s="12">
        <v>0</v>
      </c>
      <c r="C32" s="12">
        <v>1</v>
      </c>
      <c r="D32" s="12">
        <v>2</v>
      </c>
      <c r="E32" s="12">
        <v>3</v>
      </c>
      <c r="F32" s="12">
        <v>4</v>
      </c>
      <c r="G32" s="12">
        <v>5</v>
      </c>
      <c r="H32" s="13">
        <v>6</v>
      </c>
    </row>
    <row r="33" spans="1:8" ht="13.5" thickBot="1">
      <c r="A33" s="15" t="s">
        <v>6</v>
      </c>
      <c r="B33" s="16">
        <f aca="true" t="shared" si="0" ref="B33:H33">F17</f>
        <v>0</v>
      </c>
      <c r="C33" s="16">
        <f t="shared" si="0"/>
        <v>1</v>
      </c>
      <c r="D33" s="16">
        <f t="shared" si="0"/>
        <v>0.7</v>
      </c>
      <c r="E33" s="16">
        <f t="shared" si="0"/>
        <v>0.48999999999999994</v>
      </c>
      <c r="F33" s="16">
        <f t="shared" si="0"/>
        <v>0.3429999999999999</v>
      </c>
      <c r="G33" s="16">
        <f t="shared" si="0"/>
        <v>0.24009999999999992</v>
      </c>
      <c r="H33" s="17">
        <f t="shared" si="0"/>
        <v>0.16806999999999994</v>
      </c>
    </row>
    <row r="34" spans="1:8" ht="12.75">
      <c r="A34" s="18" t="s">
        <v>5</v>
      </c>
      <c r="B34" s="19">
        <f>B32</f>
        <v>0</v>
      </c>
      <c r="C34" s="19">
        <f aca="true" t="shared" si="1" ref="C34:H34">C32</f>
        <v>1</v>
      </c>
      <c r="D34" s="19">
        <f t="shared" si="1"/>
        <v>2</v>
      </c>
      <c r="E34" s="19">
        <f t="shared" si="1"/>
        <v>3</v>
      </c>
      <c r="F34" s="19">
        <f t="shared" si="1"/>
        <v>4</v>
      </c>
      <c r="G34" s="19">
        <f t="shared" si="1"/>
        <v>5</v>
      </c>
      <c r="H34" s="20">
        <f t="shared" si="1"/>
        <v>6</v>
      </c>
    </row>
    <row r="35" spans="1:8" ht="13.5" thickBot="1">
      <c r="A35" s="15" t="s">
        <v>7</v>
      </c>
      <c r="B35" s="16">
        <f>B33</f>
        <v>0</v>
      </c>
      <c r="C35" s="16">
        <f aca="true" t="shared" si="2" ref="C35:H35">B35+C33</f>
        <v>1</v>
      </c>
      <c r="D35" s="16">
        <f t="shared" si="2"/>
        <v>1.7</v>
      </c>
      <c r="E35" s="16">
        <f t="shared" si="2"/>
        <v>2.19</v>
      </c>
      <c r="F35" s="16">
        <f t="shared" si="2"/>
        <v>2.533</v>
      </c>
      <c r="G35" s="16">
        <f t="shared" si="2"/>
        <v>2.7731</v>
      </c>
      <c r="H35" s="17">
        <f t="shared" si="2"/>
        <v>2.9411699999999996</v>
      </c>
    </row>
  </sheetData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tabSelected="1" workbookViewId="0" topLeftCell="A1">
      <selection activeCell="I12" sqref="I12"/>
    </sheetView>
  </sheetViews>
  <sheetFormatPr defaultColWidth="9.140625" defaultRowHeight="12.75"/>
  <cols>
    <col min="1" max="1" width="10.00390625" style="0" customWidth="1"/>
    <col min="2" max="2" width="6.8515625" style="0" customWidth="1"/>
    <col min="3" max="14" width="6.28125" style="0" customWidth="1"/>
    <col min="15" max="15" width="6.8515625" style="0" customWidth="1"/>
    <col min="16" max="16" width="6.28125" style="0" customWidth="1"/>
    <col min="17" max="17" width="6.421875" style="0" customWidth="1"/>
  </cols>
  <sheetData>
    <row r="1" spans="1:8" ht="12.75">
      <c r="A1" s="21" t="s">
        <v>32</v>
      </c>
      <c r="B1" s="21"/>
      <c r="H1" s="42" t="s">
        <v>25</v>
      </c>
    </row>
    <row r="2" ht="13.5" thickBot="1"/>
    <row r="3" spans="2:16" ht="13.5" thickBot="1">
      <c r="B3" s="6" t="s">
        <v>0</v>
      </c>
      <c r="C3" s="32"/>
      <c r="D3" s="7"/>
      <c r="E3" s="32" t="s">
        <v>2</v>
      </c>
      <c r="F3" s="6"/>
      <c r="G3" s="7"/>
      <c r="I3" s="65" t="s">
        <v>37</v>
      </c>
      <c r="J3" s="61"/>
      <c r="K3" s="66" t="s">
        <v>38</v>
      </c>
      <c r="L3" s="67"/>
      <c r="M3" s="65" t="s">
        <v>28</v>
      </c>
      <c r="N3" s="67"/>
      <c r="O3" s="65" t="s">
        <v>31</v>
      </c>
      <c r="P3" s="67"/>
    </row>
    <row r="4" spans="1:17" ht="13.5" thickBot="1">
      <c r="A4" t="s">
        <v>1</v>
      </c>
      <c r="B4" s="43" t="s">
        <v>27</v>
      </c>
      <c r="C4" s="56" t="s">
        <v>8</v>
      </c>
      <c r="D4" s="25" t="s">
        <v>9</v>
      </c>
      <c r="E4" s="43" t="s">
        <v>27</v>
      </c>
      <c r="F4" s="56" t="s">
        <v>8</v>
      </c>
      <c r="G4" s="25" t="s">
        <v>9</v>
      </c>
      <c r="H4" s="37" t="s">
        <v>18</v>
      </c>
      <c r="I4" s="62" t="s">
        <v>29</v>
      </c>
      <c r="J4" s="63" t="s">
        <v>30</v>
      </c>
      <c r="K4" s="23" t="s">
        <v>29</v>
      </c>
      <c r="L4" s="64" t="s">
        <v>30</v>
      </c>
      <c r="M4" s="23" t="s">
        <v>29</v>
      </c>
      <c r="N4" s="64" t="s">
        <v>30</v>
      </c>
      <c r="O4" s="23" t="s">
        <v>29</v>
      </c>
      <c r="P4" s="64" t="s">
        <v>30</v>
      </c>
      <c r="Q4" s="68"/>
    </row>
    <row r="5" spans="1:16" ht="12.75">
      <c r="A5" t="s">
        <v>3</v>
      </c>
      <c r="B5" s="74">
        <v>0</v>
      </c>
      <c r="C5" s="75">
        <v>0</v>
      </c>
      <c r="D5" s="28">
        <v>1</v>
      </c>
      <c r="E5" s="58">
        <v>1</v>
      </c>
      <c r="F5" s="27">
        <f>-M5-O5</f>
        <v>0</v>
      </c>
      <c r="G5" s="28">
        <f>M5*O5+2*N5^2</f>
        <v>-0.6400000000000001</v>
      </c>
      <c r="H5" s="40">
        <v>0</v>
      </c>
      <c r="I5" s="70"/>
      <c r="J5" s="69"/>
      <c r="K5" s="70"/>
      <c r="L5" s="71"/>
      <c r="M5" s="78">
        <v>0.8</v>
      </c>
      <c r="N5" s="78"/>
      <c r="O5" s="79">
        <v>-0.8</v>
      </c>
      <c r="P5" s="83">
        <f>-N5</f>
        <v>0</v>
      </c>
    </row>
    <row r="6" spans="2:16" ht="12.75">
      <c r="B6" s="76">
        <v>0</v>
      </c>
      <c r="C6" s="3">
        <v>1</v>
      </c>
      <c r="D6" s="31">
        <f>-I6</f>
        <v>-1</v>
      </c>
      <c r="E6" s="3">
        <v>1</v>
      </c>
      <c r="F6" s="30">
        <f>-M6-O6</f>
        <v>0</v>
      </c>
      <c r="G6" s="31">
        <f>M6*O6+2*N6^2</f>
        <v>-0.6400000000000001</v>
      </c>
      <c r="H6" s="41">
        <v>0</v>
      </c>
      <c r="I6" s="77">
        <v>1</v>
      </c>
      <c r="J6" s="69"/>
      <c r="K6" s="70"/>
      <c r="L6" s="71"/>
      <c r="M6" s="78">
        <v>0.8</v>
      </c>
      <c r="N6" s="78"/>
      <c r="O6" s="79">
        <v>-0.8</v>
      </c>
      <c r="P6" s="83">
        <f>-N6</f>
        <v>0</v>
      </c>
    </row>
    <row r="7" spans="2:16" ht="12.75">
      <c r="B7" s="14">
        <f>IF(AND(I7="",J7=""),0,1)</f>
        <v>1</v>
      </c>
      <c r="C7" s="3">
        <f>(-I7-K7)</f>
        <v>0</v>
      </c>
      <c r="D7" s="31">
        <f>(I7*K7+J7^2)</f>
        <v>-0.25</v>
      </c>
      <c r="E7" s="3">
        <v>1</v>
      </c>
      <c r="F7" s="30">
        <f>-M7-O7</f>
        <v>0</v>
      </c>
      <c r="G7" s="31">
        <f>M7*O7+2*N7^2</f>
        <v>-0.6400000000000001</v>
      </c>
      <c r="H7" s="41">
        <v>0</v>
      </c>
      <c r="I7" s="77">
        <v>-0.5</v>
      </c>
      <c r="J7" s="81">
        <v>0</v>
      </c>
      <c r="K7" s="77">
        <v>0.5</v>
      </c>
      <c r="L7" s="82">
        <f>-J7</f>
        <v>0</v>
      </c>
      <c r="M7" s="78">
        <v>0.8</v>
      </c>
      <c r="N7" s="78"/>
      <c r="O7" s="79">
        <v>-0.8</v>
      </c>
      <c r="P7" s="83">
        <f>-N7</f>
        <v>0</v>
      </c>
    </row>
    <row r="8" spans="2:16" ht="12.75">
      <c r="B8" s="14">
        <f>IF(AND(I8="",J8=""),0,1)</f>
        <v>1</v>
      </c>
      <c r="C8" s="3">
        <f>(-I8-K8)</f>
        <v>-1</v>
      </c>
      <c r="D8" s="31">
        <f>(I8*K8+J8^2)</f>
        <v>0.16000000000000003</v>
      </c>
      <c r="E8" s="3">
        <v>1</v>
      </c>
      <c r="F8" s="30">
        <f>-M8-O8</f>
        <v>1</v>
      </c>
      <c r="G8" s="31">
        <f>M8*O8+2*N8^2</f>
        <v>0.75</v>
      </c>
      <c r="H8" s="41">
        <v>0</v>
      </c>
      <c r="I8" s="77">
        <v>0.8</v>
      </c>
      <c r="J8" s="81">
        <v>0</v>
      </c>
      <c r="K8" s="77">
        <v>0.2</v>
      </c>
      <c r="L8" s="82">
        <f>-J8</f>
        <v>0</v>
      </c>
      <c r="M8" s="78">
        <v>-0.5</v>
      </c>
      <c r="N8" s="78">
        <v>0.5</v>
      </c>
      <c r="O8" s="79">
        <v>-0.5</v>
      </c>
      <c r="P8" s="83">
        <f>-N8</f>
        <v>-0.5</v>
      </c>
    </row>
    <row r="9" spans="2:16" ht="13.5" thickBot="1">
      <c r="B9" s="72">
        <f>IF(AND(I9="",J9=""),0,1)</f>
        <v>1</v>
      </c>
      <c r="C9" s="3">
        <f>(-I9-K9)</f>
        <v>-1</v>
      </c>
      <c r="D9" s="31">
        <f>(I9*K9+J9^2)</f>
        <v>0.16000000000000003</v>
      </c>
      <c r="E9" s="3">
        <v>1</v>
      </c>
      <c r="F9" s="30">
        <f>-M9-O9</f>
        <v>-1</v>
      </c>
      <c r="G9" s="31">
        <f>M9*O9+2*N9^2</f>
        <v>0.75</v>
      </c>
      <c r="H9" s="46">
        <v>1</v>
      </c>
      <c r="I9" s="77">
        <v>0.8</v>
      </c>
      <c r="J9" s="81">
        <v>0</v>
      </c>
      <c r="K9" s="77">
        <v>0.2</v>
      </c>
      <c r="L9" s="82">
        <f>-J9</f>
        <v>0</v>
      </c>
      <c r="M9" s="78">
        <v>0.5</v>
      </c>
      <c r="N9" s="78">
        <v>0.5</v>
      </c>
      <c r="O9" s="80">
        <v>0.5</v>
      </c>
      <c r="P9" s="84">
        <f>-N9</f>
        <v>-0.5</v>
      </c>
    </row>
    <row r="10" spans="2:16" ht="13.5" thickBot="1">
      <c r="B10" s="86">
        <v>0</v>
      </c>
      <c r="C10" s="87">
        <v>1.6</v>
      </c>
      <c r="D10" s="88">
        <v>0</v>
      </c>
      <c r="E10" s="87">
        <v>1</v>
      </c>
      <c r="F10" s="89">
        <v>0</v>
      </c>
      <c r="G10" s="88">
        <v>-0.64</v>
      </c>
      <c r="H10" s="49">
        <v>0</v>
      </c>
      <c r="I10" s="85" t="s">
        <v>39</v>
      </c>
      <c r="J10" s="22"/>
      <c r="K10" s="22"/>
      <c r="L10" s="22"/>
      <c r="M10" s="22"/>
      <c r="N10" s="22"/>
      <c r="O10" s="73"/>
      <c r="P10" s="39"/>
    </row>
    <row r="11" ht="12.75">
      <c r="B11" t="s">
        <v>36</v>
      </c>
    </row>
    <row r="14" ht="13.5" thickBot="1"/>
    <row r="15" spans="2:8" ht="12.75">
      <c r="B15" s="6" t="s">
        <v>0</v>
      </c>
      <c r="C15" s="32"/>
      <c r="D15" s="7"/>
      <c r="E15" s="6" t="s">
        <v>2</v>
      </c>
      <c r="F15" s="32"/>
      <c r="G15" s="7"/>
      <c r="H15" t="s">
        <v>4</v>
      </c>
    </row>
    <row r="16" spans="1:17" ht="12.75">
      <c r="A16" t="s">
        <v>1</v>
      </c>
      <c r="B16" s="29" t="s">
        <v>27</v>
      </c>
      <c r="C16" s="3" t="s">
        <v>8</v>
      </c>
      <c r="D16" s="31" t="s">
        <v>9</v>
      </c>
      <c r="E16" s="8" t="s">
        <v>27</v>
      </c>
      <c r="F16" s="5" t="s">
        <v>8</v>
      </c>
      <c r="G16" s="9" t="s">
        <v>9</v>
      </c>
      <c r="H16" s="1" t="s">
        <v>9</v>
      </c>
      <c r="I16" s="1" t="s">
        <v>10</v>
      </c>
      <c r="J16" s="1" t="s">
        <v>11</v>
      </c>
      <c r="K16" s="1" t="s">
        <v>12</v>
      </c>
      <c r="L16" s="1" t="s">
        <v>13</v>
      </c>
      <c r="M16" s="1" t="s">
        <v>14</v>
      </c>
      <c r="N16" s="1" t="s">
        <v>15</v>
      </c>
      <c r="O16" s="1" t="s">
        <v>33</v>
      </c>
      <c r="P16" s="1" t="s">
        <v>34</v>
      </c>
      <c r="Q16" s="1" t="s">
        <v>35</v>
      </c>
    </row>
    <row r="17" spans="1:17" ht="13.5" thickBot="1">
      <c r="A17" t="s">
        <v>3</v>
      </c>
      <c r="B17" s="34">
        <f>SUMPRODUCT(B$5:B$10,$H$5:$H$10)</f>
        <v>1</v>
      </c>
      <c r="C17" s="59">
        <f>SUMPRODUCT(C$5:C$10,$H$5:$H$10)</f>
        <v>-1</v>
      </c>
      <c r="D17" s="35">
        <f>SUMPRODUCT(D$5:D$10,$H$5:$H$10)</f>
        <v>0.16000000000000003</v>
      </c>
      <c r="E17" s="34">
        <v>1</v>
      </c>
      <c r="F17" s="59">
        <f>SUMPRODUCT(F$5:F$10,$H$5:$H$10)</f>
        <v>-1</v>
      </c>
      <c r="G17" s="35">
        <f>SUMPRODUCT(G$5:G$10,$H$5:$H$10)</f>
        <v>0.75</v>
      </c>
      <c r="H17" s="10">
        <f>B17/E17</f>
        <v>1</v>
      </c>
      <c r="I17" s="10">
        <f>C19/E17</f>
        <v>0</v>
      </c>
      <c r="J17" s="10">
        <f>D21/E17</f>
        <v>-0.59</v>
      </c>
      <c r="K17" s="10">
        <f>E23/E17</f>
        <v>-0.59</v>
      </c>
      <c r="L17" s="10">
        <f>F25/E17</f>
        <v>-0.14749999999999996</v>
      </c>
      <c r="M17" s="10">
        <f>G27/E17</f>
        <v>0.29500000000000004</v>
      </c>
      <c r="N17" s="10">
        <f>H29/E17</f>
        <v>0.405625</v>
      </c>
      <c r="O17" s="10">
        <f>I31/E17</f>
        <v>0.18437499999999998</v>
      </c>
      <c r="P17" s="10">
        <f>J33/E17</f>
        <v>-0.11984375</v>
      </c>
      <c r="Q17" s="10">
        <f>K35/E17</f>
        <v>-0.258125</v>
      </c>
    </row>
    <row r="18" spans="1:5" ht="13.5" thickBot="1">
      <c r="A18">
        <v>0</v>
      </c>
      <c r="B18">
        <f>B17*H17</f>
        <v>1</v>
      </c>
      <c r="C18" s="22">
        <f>$H17*F17</f>
        <v>-1</v>
      </c>
      <c r="D18" s="22">
        <f>$H17*G17</f>
        <v>0.75</v>
      </c>
      <c r="E18" s="57"/>
    </row>
    <row r="19" spans="2:4" ht="12.75">
      <c r="B19" s="61">
        <f>B17-B18</f>
        <v>0</v>
      </c>
      <c r="C19">
        <f>C17-C18</f>
        <v>0</v>
      </c>
      <c r="D19">
        <f>D17-D18</f>
        <v>-0.59</v>
      </c>
    </row>
    <row r="20" spans="1:6" ht="13.5" thickBot="1">
      <c r="A20">
        <v>1</v>
      </c>
      <c r="C20" s="23">
        <f>$I17*E17</f>
        <v>0</v>
      </c>
      <c r="D20" s="23">
        <f>$I17*F17</f>
        <v>0</v>
      </c>
      <c r="E20" s="23">
        <f>$I17*G17</f>
        <v>0</v>
      </c>
      <c r="F20" s="57"/>
    </row>
    <row r="21" spans="3:6" ht="12.75">
      <c r="C21">
        <f>C19-C20</f>
        <v>0</v>
      </c>
      <c r="D21">
        <f>D19-D20</f>
        <v>-0.59</v>
      </c>
      <c r="E21">
        <f>E19-E20</f>
        <v>0</v>
      </c>
      <c r="F21" s="57"/>
    </row>
    <row r="22" spans="1:6" ht="13.5" thickBot="1">
      <c r="A22">
        <v>2</v>
      </c>
      <c r="D22" s="23">
        <f>$J17*E17</f>
        <v>-0.59</v>
      </c>
      <c r="E22" s="23">
        <f>$J17*F17</f>
        <v>0.59</v>
      </c>
      <c r="F22" s="23">
        <f>$J17*G17</f>
        <v>-0.4425</v>
      </c>
    </row>
    <row r="23" spans="4:7" ht="12.75">
      <c r="D23">
        <f>D21-D22</f>
        <v>0</v>
      </c>
      <c r="E23">
        <f>E21-E22</f>
        <v>-0.59</v>
      </c>
      <c r="F23">
        <f>F21-F22</f>
        <v>0.4425</v>
      </c>
      <c r="G23">
        <f>G21-G22</f>
        <v>0</v>
      </c>
    </row>
    <row r="24" spans="1:11" ht="13.5" thickBot="1">
      <c r="A24">
        <v>3</v>
      </c>
      <c r="E24" s="23">
        <f>$K17*E17</f>
        <v>-0.59</v>
      </c>
      <c r="F24" s="23">
        <f>$K17*F17</f>
        <v>0.59</v>
      </c>
      <c r="G24" s="23">
        <f>$K17*G17</f>
        <v>-0.4425</v>
      </c>
      <c r="H24" s="57"/>
      <c r="I24" s="57"/>
      <c r="J24" s="57"/>
      <c r="K24" s="57"/>
    </row>
    <row r="25" spans="5:11" ht="12.75">
      <c r="E25">
        <f>E23-E24</f>
        <v>0</v>
      </c>
      <c r="F25">
        <f>F23-F24</f>
        <v>-0.14749999999999996</v>
      </c>
      <c r="G25">
        <f>G23-G24</f>
        <v>0.4425</v>
      </c>
      <c r="H25" s="57"/>
      <c r="I25" s="57"/>
      <c r="J25" s="57"/>
      <c r="K25" s="57"/>
    </row>
    <row r="26" spans="1:11" ht="13.5" thickBot="1">
      <c r="A26">
        <v>4</v>
      </c>
      <c r="F26" s="23">
        <f>$L17*E17</f>
        <v>-0.14749999999999996</v>
      </c>
      <c r="G26" s="23">
        <f>$L17*F17</f>
        <v>0.14749999999999996</v>
      </c>
      <c r="H26" s="23">
        <f>$L17*G17</f>
        <v>-0.11062499999999997</v>
      </c>
      <c r="I26" s="57"/>
      <c r="J26" s="57"/>
      <c r="K26" s="57"/>
    </row>
    <row r="27" spans="6:11" ht="12.75">
      <c r="F27">
        <f>F25-F26</f>
        <v>0</v>
      </c>
      <c r="G27">
        <f>G25-G26</f>
        <v>0.29500000000000004</v>
      </c>
      <c r="H27">
        <f>H25-H26</f>
        <v>0.11062499999999997</v>
      </c>
      <c r="I27" s="57"/>
      <c r="J27" s="57"/>
      <c r="K27" s="57"/>
    </row>
    <row r="28" spans="7:11" ht="13.5" thickBot="1">
      <c r="G28" s="23">
        <f>$M17*E17</f>
        <v>0.29500000000000004</v>
      </c>
      <c r="H28" s="23">
        <f>$M17*F17</f>
        <v>-0.29500000000000004</v>
      </c>
      <c r="I28" s="23">
        <f>$M17*G17</f>
        <v>0.22125000000000003</v>
      </c>
      <c r="J28" s="57"/>
      <c r="K28" s="57"/>
    </row>
    <row r="29" spans="7:11" ht="12.75">
      <c r="G29" s="57">
        <f>G27-G28</f>
        <v>0</v>
      </c>
      <c r="H29" s="57">
        <f>H27-H28</f>
        <v>0.405625</v>
      </c>
      <c r="I29" s="57">
        <f>I27-I28</f>
        <v>-0.22125000000000003</v>
      </c>
      <c r="J29" s="57"/>
      <c r="K29" s="57"/>
    </row>
    <row r="30" spans="7:11" ht="13.5" thickBot="1">
      <c r="G30" s="57"/>
      <c r="H30" s="23">
        <f>$N17*E17</f>
        <v>0.405625</v>
      </c>
      <c r="I30" s="23">
        <f>$N17*F17</f>
        <v>-0.405625</v>
      </c>
      <c r="J30" s="23">
        <f>$N17*G17</f>
        <v>0.30421875</v>
      </c>
      <c r="K30" s="57"/>
    </row>
    <row r="31" spans="8:10" ht="12.75">
      <c r="H31">
        <f>H29-H30</f>
        <v>0</v>
      </c>
      <c r="I31">
        <f>I29-I30</f>
        <v>0.18437499999999998</v>
      </c>
      <c r="J31">
        <f>J29-J30</f>
        <v>-0.30421875</v>
      </c>
    </row>
    <row r="32" spans="9:11" ht="13.5" thickBot="1">
      <c r="I32" s="23">
        <f>$O17*E17</f>
        <v>0.18437499999999998</v>
      </c>
      <c r="J32" s="23">
        <f>$O17*F17</f>
        <v>-0.18437499999999998</v>
      </c>
      <c r="K32" s="23">
        <f>$O17*G17</f>
        <v>0.13828125</v>
      </c>
    </row>
    <row r="33" spans="9:11" ht="12.75">
      <c r="I33">
        <f>I31-I32</f>
        <v>0</v>
      </c>
      <c r="J33">
        <f>J31-J32</f>
        <v>-0.11984375</v>
      </c>
      <c r="K33">
        <f>K31-K32</f>
        <v>-0.13828125</v>
      </c>
    </row>
    <row r="34" spans="10:12" ht="13.5" thickBot="1">
      <c r="J34" s="23">
        <f>$P17*E17</f>
        <v>-0.11984375</v>
      </c>
      <c r="K34" s="23">
        <f>$P17*F17</f>
        <v>0.11984375</v>
      </c>
      <c r="L34" s="23">
        <f>$P17*G17</f>
        <v>-0.08988281249999999</v>
      </c>
    </row>
    <row r="35" spans="10:12" ht="12.75">
      <c r="J35">
        <f>J33-J34</f>
        <v>0</v>
      </c>
      <c r="K35">
        <f>K33-K34</f>
        <v>-0.258125</v>
      </c>
      <c r="L35">
        <f>L33-L34</f>
        <v>0.08988281249999999</v>
      </c>
    </row>
    <row r="36" spans="11:13" ht="13.5" thickBot="1">
      <c r="K36" s="23">
        <f>$Q17*E17</f>
        <v>-0.258125</v>
      </c>
      <c r="L36" s="23">
        <f>$Q17*F17</f>
        <v>0.258125</v>
      </c>
      <c r="M36" s="23">
        <f>$Q17*G17</f>
        <v>-0.19359375</v>
      </c>
    </row>
    <row r="37" spans="11:13" ht="12.75">
      <c r="K37">
        <f>K35-K36</f>
        <v>0</v>
      </c>
      <c r="L37">
        <f>L35-L36</f>
        <v>-0.1682421875</v>
      </c>
      <c r="M37">
        <f>M35-M36</f>
        <v>0.19359375</v>
      </c>
    </row>
    <row r="38" spans="1:2" ht="13.5" thickBot="1">
      <c r="A38" s="21" t="s">
        <v>16</v>
      </c>
      <c r="B38" s="21"/>
    </row>
    <row r="39" spans="1:11" ht="12.75">
      <c r="A39" s="11" t="s">
        <v>5</v>
      </c>
      <c r="B39" s="54">
        <v>0</v>
      </c>
      <c r="C39" s="12">
        <v>1</v>
      </c>
      <c r="D39" s="54">
        <v>2</v>
      </c>
      <c r="E39" s="12">
        <v>3</v>
      </c>
      <c r="F39" s="54">
        <v>4</v>
      </c>
      <c r="G39" s="12">
        <v>5</v>
      </c>
      <c r="H39" s="54">
        <v>6</v>
      </c>
      <c r="I39" s="12">
        <v>7</v>
      </c>
      <c r="J39" s="54">
        <v>8</v>
      </c>
      <c r="K39" s="12">
        <v>9</v>
      </c>
    </row>
    <row r="40" spans="1:11" ht="13.5" thickBot="1">
      <c r="A40" s="15" t="s">
        <v>6</v>
      </c>
      <c r="B40" s="60">
        <f aca="true" t="shared" si="0" ref="B40:K40">H17</f>
        <v>1</v>
      </c>
      <c r="C40" s="60">
        <f t="shared" si="0"/>
        <v>0</v>
      </c>
      <c r="D40" s="60">
        <f t="shared" si="0"/>
        <v>-0.59</v>
      </c>
      <c r="E40" s="60">
        <f t="shared" si="0"/>
        <v>-0.59</v>
      </c>
      <c r="F40" s="60">
        <f t="shared" si="0"/>
        <v>-0.14749999999999996</v>
      </c>
      <c r="G40" s="60">
        <f t="shared" si="0"/>
        <v>0.29500000000000004</v>
      </c>
      <c r="H40" s="60">
        <f t="shared" si="0"/>
        <v>0.405625</v>
      </c>
      <c r="I40" s="60">
        <f t="shared" si="0"/>
        <v>0.18437499999999998</v>
      </c>
      <c r="J40" s="60">
        <f t="shared" si="0"/>
        <v>-0.11984375</v>
      </c>
      <c r="K40" s="60">
        <f t="shared" si="0"/>
        <v>-0.258125</v>
      </c>
    </row>
    <row r="41" spans="1:11" ht="12.75">
      <c r="A41" s="18" t="s">
        <v>5</v>
      </c>
      <c r="B41" s="55">
        <f>B39</f>
        <v>0</v>
      </c>
      <c r="C41" s="55">
        <f aca="true" t="shared" si="1" ref="C41:J41">C39</f>
        <v>1</v>
      </c>
      <c r="D41" s="55">
        <f t="shared" si="1"/>
        <v>2</v>
      </c>
      <c r="E41" s="55">
        <f t="shared" si="1"/>
        <v>3</v>
      </c>
      <c r="F41" s="55">
        <f t="shared" si="1"/>
        <v>4</v>
      </c>
      <c r="G41" s="55">
        <f t="shared" si="1"/>
        <v>5</v>
      </c>
      <c r="H41" s="55">
        <f t="shared" si="1"/>
        <v>6</v>
      </c>
      <c r="I41" s="55">
        <f t="shared" si="1"/>
        <v>7</v>
      </c>
      <c r="J41" s="55">
        <f t="shared" si="1"/>
        <v>8</v>
      </c>
      <c r="K41" s="55">
        <f>K39</f>
        <v>9</v>
      </c>
    </row>
    <row r="42" spans="1:11" ht="13.5" thickBot="1">
      <c r="A42" s="15" t="s">
        <v>7</v>
      </c>
      <c r="B42" s="60">
        <f>B40</f>
        <v>1</v>
      </c>
      <c r="C42" s="16">
        <f>C40+B42</f>
        <v>1</v>
      </c>
      <c r="D42" s="16">
        <f aca="true" t="shared" si="2" ref="D42:J42">D40+C42</f>
        <v>0.41000000000000003</v>
      </c>
      <c r="E42" s="16">
        <f t="shared" si="2"/>
        <v>-0.17999999999999994</v>
      </c>
      <c r="F42" s="16">
        <f t="shared" si="2"/>
        <v>-0.3274999999999999</v>
      </c>
      <c r="G42" s="16">
        <f t="shared" si="2"/>
        <v>-0.03249999999999986</v>
      </c>
      <c r="H42" s="16">
        <f t="shared" si="2"/>
        <v>0.37312500000000015</v>
      </c>
      <c r="I42" s="16">
        <f t="shared" si="2"/>
        <v>0.5575000000000001</v>
      </c>
      <c r="J42" s="16">
        <f t="shared" si="2"/>
        <v>0.4376562500000001</v>
      </c>
      <c r="K42" s="16">
        <f>K40+J42</f>
        <v>0.1795312500000001</v>
      </c>
    </row>
  </sheetData>
  <printOptions/>
  <pageMargins left="0.75" right="0.75" top="1" bottom="1" header="0.4921259845" footer="0.4921259845"/>
  <pageSetup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44" sqref="D44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VUT Brno FEKT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</dc:creator>
  <cp:keywords/>
  <dc:description/>
  <cp:lastModifiedBy>Jura</cp:lastModifiedBy>
  <dcterms:created xsi:type="dcterms:W3CDTF">2004-12-12T15:51:46Z</dcterms:created>
  <dcterms:modified xsi:type="dcterms:W3CDTF">2005-01-01T15:07:53Z</dcterms:modified>
  <cp:category/>
  <cp:version/>
  <cp:contentType/>
  <cp:contentStatus/>
</cp:coreProperties>
</file>